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vacha_jcu_cz/Documents/Dokumenty/A PrF/A Dekan/Opatreni Rozhodnuti Metod pokyn/D137 Doktorska stipendia/"/>
    </mc:Choice>
  </mc:AlternateContent>
  <xr:revisionPtr revIDLastSave="1" documentId="11_CEF1BBE697D0108BE74E18C9E39A4056132D7725" xr6:coauthVersionLast="47" xr6:coauthVersionMax="47" xr10:uidLastSave="{1598CE67-75B5-4A84-B1B7-D2C7EB056FC5}"/>
  <bookViews>
    <workbookView xWindow="9720" yWindow="1410" windowWidth="39915" windowHeight="26820" xr2:uid="{00000000-000D-0000-FFFF-FFFF00000000}"/>
  </bookViews>
  <sheets>
    <sheet name="Calculator" sheetId="1" r:id="rId1"/>
    <sheet name="Rul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I34" i="1"/>
  <c r="H34" i="1"/>
  <c r="G34" i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I27" i="1"/>
  <c r="H27" i="1"/>
  <c r="G27" i="1"/>
  <c r="I26" i="1"/>
  <c r="H26" i="1"/>
  <c r="G26" i="1"/>
  <c r="I25" i="1"/>
  <c r="H25" i="1"/>
  <c r="G25" i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I19" i="1"/>
  <c r="H19" i="1"/>
  <c r="G19" i="1"/>
  <c r="I18" i="1"/>
  <c r="H18" i="1"/>
  <c r="G18" i="1"/>
  <c r="H17" i="1"/>
  <c r="G17" i="1"/>
  <c r="I17" i="1" s="1"/>
  <c r="H16" i="1"/>
  <c r="G16" i="1"/>
  <c r="I16" i="1" s="1"/>
  <c r="H15" i="1"/>
  <c r="G15" i="1"/>
  <c r="I15" i="1" s="1"/>
  <c r="I9" i="1"/>
  <c r="F7" i="1"/>
  <c r="I7" i="1" s="1"/>
  <c r="I8" i="1" s="1"/>
  <c r="I35" i="1" l="1"/>
  <c r="F8" i="1"/>
  <c r="F9" i="1"/>
  <c r="F10" i="1" s="1"/>
  <c r="F11" i="1" l="1"/>
</calcChain>
</file>

<file path=xl/sharedStrings.xml><?xml version="1.0" encoding="utf-8"?>
<sst xmlns="http://schemas.openxmlformats.org/spreadsheetml/2006/main" count="59" uniqueCount="55">
  <si>
    <t>Full name</t>
  </si>
  <si>
    <t>Student ID</t>
  </si>
  <si>
    <t>Semester of study</t>
  </si>
  <si>
    <t>Academic year</t>
  </si>
  <si>
    <t>Winter / summer</t>
  </si>
  <si>
    <t>Degree programme</t>
  </si>
  <si>
    <t>Settings</t>
  </si>
  <si>
    <t>Results</t>
  </si>
  <si>
    <t>Check</t>
  </si>
  <si>
    <t>Hourly rate</t>
  </si>
  <si>
    <t>Hours in this semester</t>
  </si>
  <si>
    <t>Average hours per week</t>
  </si>
  <si>
    <t>Previously recognised hours</t>
  </si>
  <si>
    <t>Scholarship for hours</t>
  </si>
  <si>
    <t>4 h/week limit</t>
  </si>
  <si>
    <t>100-hour bonus already paid</t>
  </si>
  <si>
    <t>No</t>
  </si>
  <si>
    <t>Cumulative hours</t>
  </si>
  <si>
    <t>Rate</t>
  </si>
  <si>
    <t>Number of weeks in semester</t>
  </si>
  <si>
    <t>100-hour bonus</t>
  </si>
  <si>
    <t>TOTAL</t>
  </si>
  <si>
    <t>Yellow cells are intended for input. Use the 'Approved exception' column only when a different number of hours is to be recognised than under the automatic rules.</t>
  </si>
  <si>
    <t>No.</t>
  </si>
  <si>
    <t>Type of teaching activity</t>
  </si>
  <si>
    <t>Course / work / description</t>
  </si>
  <si>
    <t>Actual hours</t>
  </si>
  <si>
    <t>Preparation</t>
  </si>
  <si>
    <t>Approved exception</t>
  </si>
  <si>
    <t>Eligible hours</t>
  </si>
  <si>
    <t>Scholarship</t>
  </si>
  <si>
    <t>CALCULATION RULES</t>
  </si>
  <si>
    <t>Item</t>
  </si>
  <si>
    <t>Rule</t>
  </si>
  <si>
    <t>CZK 200 per eligible hour</t>
  </si>
  <si>
    <t>Course teaching</t>
  </si>
  <si>
    <t>Hours actually taught + preparation up to 50% of the hours actually taught</t>
  </si>
  <si>
    <t>Supervision of BSc/MSc thesis</t>
  </si>
  <si>
    <t>Maximum 21 hours per semester; a higher number only as an approved exception</t>
  </si>
  <si>
    <t>Supervision of secondary-school research project (SOČ)</t>
  </si>
  <si>
    <t>Maximum 15 hours per semester; a higher number only as an approved exception</t>
  </si>
  <si>
    <t>Review of BSc thesis</t>
  </si>
  <si>
    <t>Maximum 8 hours per thesis</t>
  </si>
  <si>
    <t>Review of MSc thesis</t>
  </si>
  <si>
    <t>Number of hours approved by the head of the relevant department</t>
  </si>
  <si>
    <t>Other teaching activity</t>
  </si>
  <si>
    <t>Additional condition</t>
  </si>
  <si>
    <t>Interpretation</t>
  </si>
  <si>
    <t>Average extent</t>
  </si>
  <si>
    <t>The total extent must not exceed an average of four hours per week.</t>
  </si>
  <si>
    <t>No duplicate payment</t>
  </si>
  <si>
    <t>Activities compensated by a wage, salary, other remuneration, or from another source cannot be included.</t>
  </si>
  <si>
    <t>Bonus</t>
  </si>
  <si>
    <t>CZK 5,000 upon reaching 100 eligible hours no later than the end of the 7th semester; awarded once only.</t>
  </si>
  <si>
    <t>Dean's Measure D137 Annex 3 - EXTRAORDINARY SCHOLARSHIP CALCULATOR FOR TEACHING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</si>
</sst>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6" formatCode="#,##0&quot; CZK&quot;"/>
  </numFmts>
  <fonts count="7">
    <font>
      <sz val="11"/>
      <name val="Carlito"/>
    </font>
    <font>
      <sz val="10"/>
      <name val="Aptos"/>
    </font>
    <font>
      <b/>
      <sz val="10"/>
      <name val="Aptos"/>
    </font>
    <font>
      <b/>
      <sz val="10"/>
      <color rgb="FF006B59"/>
      <name val="Aptos"/>
    </font>
    <font>
      <i/>
      <sz val="10"/>
      <color rgb="FF7A4F00"/>
      <name val="Aptos"/>
    </font>
    <font>
      <b/>
      <sz val="15"/>
      <color rgb="FFFFFFFF"/>
      <name val="Aptos Display"/>
    </font>
    <font>
      <b/>
      <sz val="9"/>
      <color rgb="FFFFFFFF"/>
      <name val="Aptos"/>
    </font>
  </fonts>
  <fills count="8">
    <fill>
      <patternFill patternType="none"/>
    </fill>
    <fill>
      <patternFill patternType="gray125"/>
    </fill>
    <fill>
      <patternFill patternType="solid">
        <fgColor rgb="FF008A73"/>
      </patternFill>
    </fill>
    <fill>
      <patternFill patternType="solid">
        <fgColor rgb="FFF2F2F2"/>
      </patternFill>
    </fill>
    <fill>
      <patternFill patternType="solid">
        <fgColor rgb="FFFFF3CD"/>
      </patternFill>
    </fill>
    <fill>
      <patternFill patternType="solid">
        <fgColor rgb="FFDDEFEA"/>
      </patternFill>
    </fill>
    <fill>
      <patternFill patternType="solid">
        <fgColor rgb="FFE8F5F1"/>
      </patternFill>
    </fill>
    <fill>
      <patternFill patternType="solid">
        <fgColor rgb="FFFFF7E6"/>
      </patternFill>
    </fill>
  </fills>
  <borders count="5">
    <border>
      <left/>
      <right/>
      <top/>
      <bottom/>
      <diagonal/>
    </border>
    <border>
      <left style="thin">
        <color rgb="FFB7C9C4"/>
      </left>
      <right style="thin">
        <color rgb="FFB7C9C4"/>
      </right>
      <top style="thin">
        <color rgb="FFB7C9C4"/>
      </top>
      <bottom style="thin">
        <color rgb="FFB7C9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8A73"/>
      </left>
      <right style="medium">
        <color rgb="FF008A73"/>
      </right>
      <top style="medium">
        <color rgb="FF008A73"/>
      </top>
      <bottom style="medium">
        <color rgb="FF008A7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3" borderId="2" xfId="0" applyFont="1" applyFill="1" applyBorder="1"/>
    <xf numFmtId="0" fontId="2" fillId="3" borderId="1" xfId="0" applyFont="1" applyFill="1" applyBorder="1"/>
    <xf numFmtId="165" fontId="1" fillId="6" borderId="1" xfId="0" applyNumberFormat="1" applyFont="1" applyFill="1" applyBorder="1"/>
    <xf numFmtId="165" fontId="1" fillId="6" borderId="2" xfId="0" applyNumberFormat="1" applyFont="1" applyFill="1" applyBorder="1"/>
    <xf numFmtId="1" fontId="1" fillId="4" borderId="2" xfId="0" applyNumberFormat="1" applyFont="1" applyFill="1" applyBorder="1"/>
    <xf numFmtId="0" fontId="1" fillId="6" borderId="2" xfId="0" applyFont="1" applyFill="1" applyBorder="1"/>
    <xf numFmtId="0" fontId="3" fillId="3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165" fontId="1" fillId="4" borderId="2" xfId="0" applyNumberFormat="1" applyFont="1" applyFill="1" applyBorder="1"/>
    <xf numFmtId="165" fontId="3" fillId="5" borderId="4" xfId="0" applyNumberFormat="1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166" fontId="1" fillId="4" borderId="2" xfId="0" applyNumberFormat="1" applyFont="1" applyFill="1" applyBorder="1"/>
    <xf numFmtId="166" fontId="1" fillId="6" borderId="2" xfId="0" applyNumberFormat="1" applyFont="1" applyFill="1" applyBorder="1"/>
    <xf numFmtId="166" fontId="3" fillId="5" borderId="4" xfId="0" applyNumberFormat="1" applyFont="1" applyFill="1" applyBorder="1"/>
    <xf numFmtId="166" fontId="1" fillId="6" borderId="1" xfId="0" applyNumberFormat="1" applyFont="1" applyFill="1" applyBorder="1"/>
    <xf numFmtId="166" fontId="3" fillId="6" borderId="1" xfId="0" applyNumberFormat="1" applyFont="1" applyFill="1" applyBorder="1"/>
    <xf numFmtId="0" fontId="5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3" fillId="5" borderId="0" xfId="0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3" fillId="5" borderId="4" xfId="0" applyFont="1" applyFill="1" applyBorder="1"/>
    <xf numFmtId="0" fontId="5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showGridLines="0" tabSelected="1" workbookViewId="0">
      <selection activeCell="M38" sqref="M38"/>
    </sheetView>
  </sheetViews>
  <sheetFormatPr defaultColWidth="8.875" defaultRowHeight="14.25"/>
  <cols>
    <col min="1" max="1" width="23.625" customWidth="1"/>
    <col min="2" max="2" width="25" customWidth="1"/>
    <col min="3" max="3" width="32" customWidth="1"/>
    <col min="4" max="4" width="13" customWidth="1"/>
    <col min="5" max="5" width="22.125" customWidth="1"/>
    <col min="6" max="6" width="15" customWidth="1"/>
    <col min="7" max="7" width="16" customWidth="1"/>
    <col min="8" max="8" width="18.5" customWidth="1"/>
    <col min="9" max="9" width="14" customWidth="1"/>
  </cols>
  <sheetData>
    <row r="1" spans="1:9" ht="30" customHeight="1">
      <c r="A1" s="23" t="s">
        <v>54</v>
      </c>
      <c r="B1" s="23"/>
      <c r="C1" s="23"/>
      <c r="D1" s="23"/>
      <c r="E1" s="23"/>
      <c r="F1" s="23"/>
      <c r="G1" s="23"/>
      <c r="H1" s="23"/>
      <c r="I1" s="23"/>
    </row>
    <row r="2" spans="1:9" ht="15">
      <c r="A2" s="1"/>
      <c r="B2" s="1"/>
      <c r="C2" s="1"/>
      <c r="D2" s="1"/>
      <c r="E2" s="1"/>
      <c r="F2" s="1"/>
      <c r="G2" s="1"/>
      <c r="H2" s="1"/>
      <c r="I2" s="1"/>
    </row>
    <row r="3" spans="1:9">
      <c r="A3" s="2" t="s">
        <v>0</v>
      </c>
      <c r="B3" s="24"/>
      <c r="C3" s="24"/>
      <c r="D3" s="24"/>
      <c r="E3" s="2" t="s">
        <v>1</v>
      </c>
      <c r="F3" s="24"/>
      <c r="G3" s="24"/>
      <c r="H3" s="2" t="s">
        <v>2</v>
      </c>
      <c r="I3" s="3"/>
    </row>
    <row r="4" spans="1:9">
      <c r="A4" s="2" t="s">
        <v>3</v>
      </c>
      <c r="B4" s="24"/>
      <c r="C4" s="24"/>
      <c r="D4" s="24"/>
      <c r="E4" s="2" t="s">
        <v>4</v>
      </c>
      <c r="F4" s="24"/>
      <c r="G4" s="24"/>
      <c r="H4" s="2" t="s">
        <v>5</v>
      </c>
      <c r="I4" s="3"/>
    </row>
    <row r="5" spans="1:9" ht="15">
      <c r="A5" s="1"/>
      <c r="B5" s="1"/>
      <c r="C5" s="1"/>
      <c r="D5" s="1"/>
      <c r="E5" s="1"/>
      <c r="F5" s="1"/>
      <c r="G5" s="1"/>
      <c r="H5" s="1"/>
      <c r="I5" s="1"/>
    </row>
    <row r="6" spans="1:9" ht="15">
      <c r="A6" s="25" t="s">
        <v>6</v>
      </c>
      <c r="B6" s="25"/>
      <c r="C6" s="25"/>
      <c r="D6" s="1"/>
      <c r="E6" s="25" t="s">
        <v>7</v>
      </c>
      <c r="F6" s="25"/>
      <c r="G6" s="1"/>
      <c r="H6" s="25" t="s">
        <v>8</v>
      </c>
      <c r="I6" s="25"/>
    </row>
    <row r="7" spans="1:9" ht="15">
      <c r="A7" s="4" t="s">
        <v>9</v>
      </c>
      <c r="B7" s="18">
        <v>200</v>
      </c>
      <c r="C7" s="1"/>
      <c r="D7" s="1"/>
      <c r="E7" s="5" t="s">
        <v>10</v>
      </c>
      <c r="F7" s="6">
        <f>SUM(G15:G34)</f>
        <v>0</v>
      </c>
      <c r="G7" s="1"/>
      <c r="H7" s="4" t="s">
        <v>11</v>
      </c>
      <c r="I7" s="7">
        <f>IF(B10&gt;0,F7/B10,0)</f>
        <v>0</v>
      </c>
    </row>
    <row r="8" spans="1:9" ht="15">
      <c r="A8" s="4" t="s">
        <v>12</v>
      </c>
      <c r="B8" s="8">
        <v>0</v>
      </c>
      <c r="C8" s="1"/>
      <c r="D8" s="1"/>
      <c r="E8" s="5" t="s">
        <v>13</v>
      </c>
      <c r="F8" s="21">
        <f>SUM(I15:I34)</f>
        <v>0</v>
      </c>
      <c r="G8" s="1"/>
      <c r="H8" s="4" t="s">
        <v>14</v>
      </c>
      <c r="I8" s="9" t="str">
        <f>IF(I7&lt;=4,"Within limit","Limit exceeded")</f>
        <v>Within limit</v>
      </c>
    </row>
    <row r="9" spans="1:9" ht="15">
      <c r="A9" s="4" t="s">
        <v>15</v>
      </c>
      <c r="B9" s="8" t="s">
        <v>16</v>
      </c>
      <c r="C9" s="1"/>
      <c r="D9" s="1"/>
      <c r="E9" s="5" t="s">
        <v>17</v>
      </c>
      <c r="F9" s="21">
        <f>B8+F7</f>
        <v>0</v>
      </c>
      <c r="G9" s="1"/>
      <c r="H9" s="4" t="s">
        <v>18</v>
      </c>
      <c r="I9" s="19">
        <f>B7</f>
        <v>200</v>
      </c>
    </row>
    <row r="10" spans="1:9" ht="15">
      <c r="A10" s="4" t="s">
        <v>19</v>
      </c>
      <c r="B10" s="8">
        <v>13</v>
      </c>
      <c r="C10" s="1"/>
      <c r="D10" s="1"/>
      <c r="E10" s="5" t="s">
        <v>20</v>
      </c>
      <c r="F10" s="21">
        <f>IF(AND(I3&lt;&gt;"",I3&lt;=7,F9&gt;=100,B9&lt;&gt;"Yes"),5000,0)</f>
        <v>0</v>
      </c>
      <c r="G10" s="1"/>
      <c r="H10" s="1"/>
      <c r="I10" s="1"/>
    </row>
    <row r="11" spans="1:9" ht="15">
      <c r="A11" s="1"/>
      <c r="B11" s="1"/>
      <c r="C11" s="1"/>
      <c r="D11" s="1"/>
      <c r="E11" s="10" t="s">
        <v>21</v>
      </c>
      <c r="F11" s="22">
        <f>F8+F10</f>
        <v>0</v>
      </c>
      <c r="G11" s="1"/>
      <c r="H11" s="1"/>
      <c r="I11" s="1"/>
    </row>
    <row r="12" spans="1:9" ht="33.950000000000003" customHeight="1">
      <c r="A12" s="26" t="s">
        <v>22</v>
      </c>
      <c r="B12" s="26"/>
      <c r="C12" s="26"/>
      <c r="D12" s="26"/>
      <c r="E12" s="26"/>
      <c r="F12" s="26"/>
      <c r="G12" s="26"/>
      <c r="H12" s="26"/>
      <c r="I12" s="26"/>
    </row>
    <row r="13" spans="1:9" ht="15">
      <c r="A13" s="1"/>
      <c r="B13" s="1"/>
      <c r="C13" s="1"/>
      <c r="D13" s="1"/>
      <c r="E13" s="1"/>
      <c r="F13" s="1"/>
      <c r="G13" s="1"/>
      <c r="H13" s="1"/>
      <c r="I13" s="1"/>
    </row>
    <row r="14" spans="1:9" ht="38.1" customHeight="1">
      <c r="A14" s="15" t="s">
        <v>23</v>
      </c>
      <c r="B14" s="15" t="s">
        <v>24</v>
      </c>
      <c r="C14" s="15" t="s">
        <v>25</v>
      </c>
      <c r="D14" s="15" t="s">
        <v>26</v>
      </c>
      <c r="E14" s="15" t="s">
        <v>27</v>
      </c>
      <c r="F14" s="15" t="s">
        <v>28</v>
      </c>
      <c r="G14" s="15" t="s">
        <v>29</v>
      </c>
      <c r="H14" s="15" t="s">
        <v>18</v>
      </c>
      <c r="I14" s="15" t="s">
        <v>30</v>
      </c>
    </row>
    <row r="15" spans="1:9" ht="15">
      <c r="A15" s="11">
        <v>1</v>
      </c>
      <c r="B15" s="12"/>
      <c r="C15" s="12"/>
      <c r="D15" s="13"/>
      <c r="E15" s="13"/>
      <c r="F15" s="13"/>
      <c r="G15" s="7">
        <f>IF(B15="",0,IF(F15&lt;&gt;"",F15,IF(B15="Course teaching",D15+MIN(E15,D15*0.5),IF(B15="Supervision of BSc/MSc thesis",MIN(D15,MAX(0,21-SUMIF($B$14:B14,"Supervision of BSc/MSc thesis",$G$14:G14))),IF(B15="Supervision of secondary-school research project (SOČ)",MIN(D15,MAX(0,15-SUMIF($B$14:B14,"Supervision of secondary-school research project (SOČ)",$G$14:G14))),IF(B15="Review of BSc thesis",MIN(D15,8),D15))))))</f>
        <v>0</v>
      </c>
      <c r="H15" s="19">
        <f t="shared" ref="H15:H34" si="0">$B$7</f>
        <v>200</v>
      </c>
      <c r="I15" s="19">
        <f t="shared" ref="I15:I34" si="1">G15*H15</f>
        <v>0</v>
      </c>
    </row>
    <row r="16" spans="1:9" ht="15">
      <c r="A16" s="11">
        <v>2</v>
      </c>
      <c r="B16" s="12"/>
      <c r="C16" s="12"/>
      <c r="D16" s="13"/>
      <c r="E16" s="13"/>
      <c r="F16" s="13"/>
      <c r="G16" s="7">
        <f>IF(B16="",0,IF(F16&lt;&gt;"",F16,IF(B16="Course teaching",D16+MIN(E16,D16*0.5),IF(B16="Supervision of BSc/MSc thesis",MIN(D16,MAX(0,21-SUMIF($B$14:B15,"Supervision of BSc/MSc thesis",$G$14:G15))),IF(B16="Supervision of secondary-school research project (SOČ)",MIN(D16,MAX(0,15-SUMIF($B$14:B15,"Supervision of secondary-school research project (SOČ)",$G$14:G15))),IF(B16="Review of BSc thesis",MIN(D16,8),D16))))))</f>
        <v>0</v>
      </c>
      <c r="H16" s="19">
        <f t="shared" si="0"/>
        <v>200</v>
      </c>
      <c r="I16" s="19">
        <f t="shared" si="1"/>
        <v>0</v>
      </c>
    </row>
    <row r="17" spans="1:9" ht="15">
      <c r="A17" s="11">
        <v>3</v>
      </c>
      <c r="B17" s="12"/>
      <c r="C17" s="12"/>
      <c r="D17" s="13"/>
      <c r="E17" s="13"/>
      <c r="F17" s="13"/>
      <c r="G17" s="7">
        <f>IF(B17="",0,IF(F17&lt;&gt;"",F17,IF(B17="Course teaching",D17+MIN(E17,D17*0.5),IF(B17="Supervision of BSc/MSc thesis",MIN(D17,MAX(0,21-SUMIF($B$14:B16,"Supervision of BSc/MSc thesis",$G$14:G16))),IF(B17="Supervision of secondary-school research project (SOČ)",MIN(D17,MAX(0,15-SUMIF($B$14:B16,"Supervision of secondary-school research project (SOČ)",$G$14:G16))),IF(B17="Review of BSc thesis",MIN(D17,8),D17))))))</f>
        <v>0</v>
      </c>
      <c r="H17" s="19">
        <f t="shared" si="0"/>
        <v>200</v>
      </c>
      <c r="I17" s="19">
        <f t="shared" si="1"/>
        <v>0</v>
      </c>
    </row>
    <row r="18" spans="1:9" ht="15">
      <c r="A18" s="11">
        <v>4</v>
      </c>
      <c r="B18" s="12"/>
      <c r="C18" s="12"/>
      <c r="D18" s="13"/>
      <c r="E18" s="13"/>
      <c r="F18" s="13"/>
      <c r="G18" s="7">
        <f>IF(B18="",0,IF(F18&lt;&gt;"",F18,IF(B18="Course teaching",D18+MIN(E18,D18*0.5),IF(B18="Supervision of BSc/MSc thesis",MIN(D18,MAX(0,21-SUMIF($B$14:B17,"Supervision of BSc/MSc thesis",$G$14:G17))),IF(B18="Supervision of secondary-school research project (SOČ)",MIN(D18,MAX(0,15-SUMIF($B$14:B17,"Supervision of secondary-school research project (SOČ)",$G$14:G17))),IF(B18="Review of BSc thesis",MIN(D18,8),D18))))))</f>
        <v>0</v>
      </c>
      <c r="H18" s="19">
        <f t="shared" si="0"/>
        <v>200</v>
      </c>
      <c r="I18" s="19">
        <f t="shared" si="1"/>
        <v>0</v>
      </c>
    </row>
    <row r="19" spans="1:9" ht="15">
      <c r="A19" s="11">
        <v>5</v>
      </c>
      <c r="B19" s="12"/>
      <c r="C19" s="12"/>
      <c r="D19" s="13"/>
      <c r="E19" s="13"/>
      <c r="F19" s="13"/>
      <c r="G19" s="7">
        <f>IF(B19="",0,IF(F19&lt;&gt;"",F19,IF(B19="Course teaching",D19+MIN(E19,D19*0.5),IF(B19="Supervision of BSc/MSc thesis",MIN(D19,MAX(0,21-SUMIF($B$14:B18,"Supervision of BSc/MSc thesis",$G$14:G18))),IF(B19="Supervision of secondary-school research project (SOČ)",MIN(D19,MAX(0,15-SUMIF($B$14:B18,"Supervision of secondary-school research project (SOČ)",$G$14:G18))),IF(B19="Review of BSc thesis",MIN(D19,8),D19))))))</f>
        <v>0</v>
      </c>
      <c r="H19" s="19">
        <f t="shared" si="0"/>
        <v>200</v>
      </c>
      <c r="I19" s="19">
        <f t="shared" si="1"/>
        <v>0</v>
      </c>
    </row>
    <row r="20" spans="1:9" ht="15">
      <c r="A20" s="11">
        <v>6</v>
      </c>
      <c r="B20" s="12"/>
      <c r="C20" s="12"/>
      <c r="D20" s="13"/>
      <c r="E20" s="13"/>
      <c r="F20" s="13"/>
      <c r="G20" s="7">
        <f>IF(B20="",0,IF(F20&lt;&gt;"",F20,IF(B20="Course teaching",D20+MIN(E20,D20*0.5),IF(B20="Supervision of BSc/MSc thesis",MIN(D20,MAX(0,21-SUMIF($B$14:B19,"Supervision of BSc/MSc thesis",$G$14:G19))),IF(B20="Supervision of secondary-school research project (SOČ)",MIN(D20,MAX(0,15-SUMIF($B$14:B19,"Supervision of secondary-school research project (SOČ)",$G$14:G19))),IF(B20="Review of BSc thesis",MIN(D20,8),D20))))))</f>
        <v>0</v>
      </c>
      <c r="H20" s="19">
        <f t="shared" si="0"/>
        <v>200</v>
      </c>
      <c r="I20" s="19">
        <f t="shared" si="1"/>
        <v>0</v>
      </c>
    </row>
    <row r="21" spans="1:9" ht="15">
      <c r="A21" s="11">
        <v>7</v>
      </c>
      <c r="B21" s="12"/>
      <c r="C21" s="12"/>
      <c r="D21" s="13"/>
      <c r="E21" s="13"/>
      <c r="F21" s="13"/>
      <c r="G21" s="7">
        <f>IF(B21="",0,IF(F21&lt;&gt;"",F21,IF(B21="Course teaching",D21+MIN(E21,D21*0.5),IF(B21="Supervision of BSc/MSc thesis",MIN(D21,MAX(0,21-SUMIF($B$14:B20,"Supervision of BSc/MSc thesis",$G$14:G20))),IF(B21="Supervision of secondary-school research project (SOČ)",MIN(D21,MAX(0,15-SUMIF($B$14:B20,"Supervision of secondary-school research project (SOČ)",$G$14:G20))),IF(B21="Review of BSc thesis",MIN(D21,8),D21))))))</f>
        <v>0</v>
      </c>
      <c r="H21" s="19">
        <f t="shared" si="0"/>
        <v>200</v>
      </c>
      <c r="I21" s="19">
        <f t="shared" si="1"/>
        <v>0</v>
      </c>
    </row>
    <row r="22" spans="1:9" ht="15">
      <c r="A22" s="11">
        <v>8</v>
      </c>
      <c r="B22" s="12"/>
      <c r="C22" s="12"/>
      <c r="D22" s="13"/>
      <c r="E22" s="13"/>
      <c r="F22" s="13"/>
      <c r="G22" s="7">
        <f>IF(B22="",0,IF(F22&lt;&gt;"",F22,IF(B22="Course teaching",D22+MIN(E22,D22*0.5),IF(B22="Supervision of BSc/MSc thesis",MIN(D22,MAX(0,21-SUMIF($B$14:B21,"Supervision of BSc/MSc thesis",$G$14:G21))),IF(B22="Supervision of secondary-school research project (SOČ)",MIN(D22,MAX(0,15-SUMIF($B$14:B21,"Supervision of secondary-school research project (SOČ)",$G$14:G21))),IF(B22="Review of BSc thesis",MIN(D22,8),D22))))))</f>
        <v>0</v>
      </c>
      <c r="H22" s="19">
        <f t="shared" si="0"/>
        <v>200</v>
      </c>
      <c r="I22" s="19">
        <f t="shared" si="1"/>
        <v>0</v>
      </c>
    </row>
    <row r="23" spans="1:9" ht="15">
      <c r="A23" s="11">
        <v>9</v>
      </c>
      <c r="B23" s="12"/>
      <c r="C23" s="12"/>
      <c r="D23" s="13"/>
      <c r="E23" s="13"/>
      <c r="F23" s="13"/>
      <c r="G23" s="7">
        <f>IF(B23="",0,IF(F23&lt;&gt;"",F23,IF(B23="Course teaching",D23+MIN(E23,D23*0.5),IF(B23="Supervision of BSc/MSc thesis",MIN(D23,MAX(0,21-SUMIF($B$14:B22,"Supervision of BSc/MSc thesis",$G$14:G22))),IF(B23="Supervision of secondary-school research project (SOČ)",MIN(D23,MAX(0,15-SUMIF($B$14:B22,"Supervision of secondary-school research project (SOČ)",$G$14:G22))),IF(B23="Review of BSc thesis",MIN(D23,8),D23))))))</f>
        <v>0</v>
      </c>
      <c r="H23" s="19">
        <f t="shared" si="0"/>
        <v>200</v>
      </c>
      <c r="I23" s="19">
        <f t="shared" si="1"/>
        <v>0</v>
      </c>
    </row>
    <row r="24" spans="1:9" ht="15">
      <c r="A24" s="11">
        <v>10</v>
      </c>
      <c r="B24" s="12"/>
      <c r="C24" s="12"/>
      <c r="D24" s="13"/>
      <c r="E24" s="13"/>
      <c r="F24" s="13"/>
      <c r="G24" s="7">
        <f>IF(B24="",0,IF(F24&lt;&gt;"",F24,IF(B24="Course teaching",D24+MIN(E24,D24*0.5),IF(B24="Supervision of BSc/MSc thesis",MIN(D24,MAX(0,21-SUMIF($B$14:B23,"Supervision of BSc/MSc thesis",$G$14:G23))),IF(B24="Supervision of secondary-school research project (SOČ)",MIN(D24,MAX(0,15-SUMIF($B$14:B23,"Supervision of secondary-school research project (SOČ)",$G$14:G23))),IF(B24="Review of BSc thesis",MIN(D24,8),D24))))))</f>
        <v>0</v>
      </c>
      <c r="H24" s="19">
        <f t="shared" si="0"/>
        <v>200</v>
      </c>
      <c r="I24" s="19">
        <f t="shared" si="1"/>
        <v>0</v>
      </c>
    </row>
    <row r="25" spans="1:9" ht="15">
      <c r="A25" s="11">
        <v>11</v>
      </c>
      <c r="B25" s="12"/>
      <c r="C25" s="12"/>
      <c r="D25" s="13"/>
      <c r="E25" s="13"/>
      <c r="F25" s="13"/>
      <c r="G25" s="7">
        <f>IF(B25="",0,IF(F25&lt;&gt;"",F25,IF(B25="Course teaching",D25+MIN(E25,D25*0.5),IF(B25="Supervision of BSc/MSc thesis",MIN(D25,MAX(0,21-SUMIF($B$14:B24,"Supervision of BSc/MSc thesis",$G$14:G24))),IF(B25="Supervision of secondary-school research project (SOČ)",MIN(D25,MAX(0,15-SUMIF($B$14:B24,"Supervision of secondary-school research project (SOČ)",$G$14:G24))),IF(B25="Review of BSc thesis",MIN(D25,8),D25))))))</f>
        <v>0</v>
      </c>
      <c r="H25" s="19">
        <f t="shared" si="0"/>
        <v>200</v>
      </c>
      <c r="I25" s="19">
        <f t="shared" si="1"/>
        <v>0</v>
      </c>
    </row>
    <row r="26" spans="1:9" ht="15">
      <c r="A26" s="11">
        <v>12</v>
      </c>
      <c r="B26" s="12"/>
      <c r="C26" s="12"/>
      <c r="D26" s="13"/>
      <c r="E26" s="13"/>
      <c r="F26" s="13"/>
      <c r="G26" s="7">
        <f>IF(B26="",0,IF(F26&lt;&gt;"",F26,IF(B26="Course teaching",D26+MIN(E26,D26*0.5),IF(B26="Supervision of BSc/MSc thesis",MIN(D26,MAX(0,21-SUMIF($B$14:B25,"Supervision of BSc/MSc thesis",$G$14:G25))),IF(B26="Supervision of secondary-school research project (SOČ)",MIN(D26,MAX(0,15-SUMIF($B$14:B25,"Supervision of secondary-school research project (SOČ)",$G$14:G25))),IF(B26="Review of BSc thesis",MIN(D26,8),D26))))))</f>
        <v>0</v>
      </c>
      <c r="H26" s="19">
        <f t="shared" si="0"/>
        <v>200</v>
      </c>
      <c r="I26" s="19">
        <f t="shared" si="1"/>
        <v>0</v>
      </c>
    </row>
    <row r="27" spans="1:9" ht="15">
      <c r="A27" s="11">
        <v>13</v>
      </c>
      <c r="B27" s="12"/>
      <c r="C27" s="12"/>
      <c r="D27" s="13"/>
      <c r="E27" s="13"/>
      <c r="F27" s="13"/>
      <c r="G27" s="7">
        <f>IF(B27="",0,IF(F27&lt;&gt;"",F27,IF(B27="Course teaching",D27+MIN(E27,D27*0.5),IF(B27="Supervision of BSc/MSc thesis",MIN(D27,MAX(0,21-SUMIF($B$14:B26,"Supervision of BSc/MSc thesis",$G$14:G26))),IF(B27="Supervision of secondary-school research project (SOČ)",MIN(D27,MAX(0,15-SUMIF($B$14:B26,"Supervision of secondary-school research project (SOČ)",$G$14:G26))),IF(B27="Review of BSc thesis",MIN(D27,8),D27))))))</f>
        <v>0</v>
      </c>
      <c r="H27" s="19">
        <f t="shared" si="0"/>
        <v>200</v>
      </c>
      <c r="I27" s="19">
        <f t="shared" si="1"/>
        <v>0</v>
      </c>
    </row>
    <row r="28" spans="1:9" ht="15">
      <c r="A28" s="11">
        <v>14</v>
      </c>
      <c r="B28" s="12"/>
      <c r="C28" s="12"/>
      <c r="D28" s="13"/>
      <c r="E28" s="13"/>
      <c r="F28" s="13"/>
      <c r="G28" s="7">
        <f>IF(B28="",0,IF(F28&lt;&gt;"",F28,IF(B28="Course teaching",D28+MIN(E28,D28*0.5),IF(B28="Supervision of BSc/MSc thesis",MIN(D28,MAX(0,21-SUMIF($B$14:B27,"Supervision of BSc/MSc thesis",$G$14:G27))),IF(B28="Supervision of secondary-school research project (SOČ)",MIN(D28,MAX(0,15-SUMIF($B$14:B27,"Supervision of secondary-school research project (SOČ)",$G$14:G27))),IF(B28="Review of BSc thesis",MIN(D28,8),D28))))))</f>
        <v>0</v>
      </c>
      <c r="H28" s="19">
        <f t="shared" si="0"/>
        <v>200</v>
      </c>
      <c r="I28" s="19">
        <f t="shared" si="1"/>
        <v>0</v>
      </c>
    </row>
    <row r="29" spans="1:9" ht="15">
      <c r="A29" s="11">
        <v>15</v>
      </c>
      <c r="B29" s="12"/>
      <c r="C29" s="12"/>
      <c r="D29" s="13"/>
      <c r="E29" s="13"/>
      <c r="F29" s="13"/>
      <c r="G29" s="7">
        <f>IF(B29="",0,IF(F29&lt;&gt;"",F29,IF(B29="Course teaching",D29+MIN(E29,D29*0.5),IF(B29="Supervision of BSc/MSc thesis",MIN(D29,MAX(0,21-SUMIF($B$14:B28,"Supervision of BSc/MSc thesis",$G$14:G28))),IF(B29="Supervision of secondary-school research project (SOČ)",MIN(D29,MAX(0,15-SUMIF($B$14:B28,"Supervision of secondary-school research project (SOČ)",$G$14:G28))),IF(B29="Review of BSc thesis",MIN(D29,8),D29))))))</f>
        <v>0</v>
      </c>
      <c r="H29" s="19">
        <f t="shared" si="0"/>
        <v>200</v>
      </c>
      <c r="I29" s="19">
        <f t="shared" si="1"/>
        <v>0</v>
      </c>
    </row>
    <row r="30" spans="1:9" ht="15">
      <c r="A30" s="11">
        <v>16</v>
      </c>
      <c r="B30" s="12"/>
      <c r="C30" s="12"/>
      <c r="D30" s="13"/>
      <c r="E30" s="13"/>
      <c r="F30" s="13"/>
      <c r="G30" s="7">
        <f>IF(B30="",0,IF(F30&lt;&gt;"",F30,IF(B30="Course teaching",D30+MIN(E30,D30*0.5),IF(B30="Supervision of BSc/MSc thesis",MIN(D30,MAX(0,21-SUMIF($B$14:B29,"Supervision of BSc/MSc thesis",$G$14:G29))),IF(B30="Supervision of secondary-school research project (SOČ)",MIN(D30,MAX(0,15-SUMIF($B$14:B29,"Supervision of secondary-school research project (SOČ)",$G$14:G29))),IF(B30="Review of BSc thesis",MIN(D30,8),D30))))))</f>
        <v>0</v>
      </c>
      <c r="H30" s="19">
        <f t="shared" si="0"/>
        <v>200</v>
      </c>
      <c r="I30" s="19">
        <f t="shared" si="1"/>
        <v>0</v>
      </c>
    </row>
    <row r="31" spans="1:9" ht="15">
      <c r="A31" s="11">
        <v>17</v>
      </c>
      <c r="B31" s="12"/>
      <c r="C31" s="12"/>
      <c r="D31" s="13"/>
      <c r="E31" s="13"/>
      <c r="F31" s="13"/>
      <c r="G31" s="7">
        <f>IF(B31="",0,IF(F31&lt;&gt;"",F31,IF(B31="Course teaching",D31+MIN(E31,D31*0.5),IF(B31="Supervision of BSc/MSc thesis",MIN(D31,MAX(0,21-SUMIF($B$14:B30,"Supervision of BSc/MSc thesis",$G$14:G30))),IF(B31="Supervision of secondary-school research project (SOČ)",MIN(D31,MAX(0,15-SUMIF($B$14:B30,"Supervision of secondary-school research project (SOČ)",$G$14:G30))),IF(B31="Review of BSc thesis",MIN(D31,8),D31))))))</f>
        <v>0</v>
      </c>
      <c r="H31" s="19">
        <f t="shared" si="0"/>
        <v>200</v>
      </c>
      <c r="I31" s="19">
        <f t="shared" si="1"/>
        <v>0</v>
      </c>
    </row>
    <row r="32" spans="1:9" ht="15">
      <c r="A32" s="11">
        <v>18</v>
      </c>
      <c r="B32" s="12"/>
      <c r="C32" s="12"/>
      <c r="D32" s="13"/>
      <c r="E32" s="13"/>
      <c r="F32" s="13"/>
      <c r="G32" s="7">
        <f>IF(B32="",0,IF(F32&lt;&gt;"",F32,IF(B32="Course teaching",D32+MIN(E32,D32*0.5),IF(B32="Supervision of BSc/MSc thesis",MIN(D32,MAX(0,21-SUMIF($B$14:B31,"Supervision of BSc/MSc thesis",$G$14:G31))),IF(B32="Supervision of secondary-school research project (SOČ)",MIN(D32,MAX(0,15-SUMIF($B$14:B31,"Supervision of secondary-school research project (SOČ)",$G$14:G31))),IF(B32="Review of BSc thesis",MIN(D32,8),D32))))))</f>
        <v>0</v>
      </c>
      <c r="H32" s="19">
        <f t="shared" si="0"/>
        <v>200</v>
      </c>
      <c r="I32" s="19">
        <f t="shared" si="1"/>
        <v>0</v>
      </c>
    </row>
    <row r="33" spans="1:9" ht="15">
      <c r="A33" s="11">
        <v>19</v>
      </c>
      <c r="B33" s="12"/>
      <c r="C33" s="12"/>
      <c r="D33" s="13"/>
      <c r="E33" s="13"/>
      <c r="F33" s="13"/>
      <c r="G33" s="7">
        <f>IF(B33="",0,IF(F33&lt;&gt;"",F33,IF(B33="Course teaching",D33+MIN(E33,D33*0.5),IF(B33="Supervision of BSc/MSc thesis",MIN(D33,MAX(0,21-SUMIF($B$14:B32,"Supervision of BSc/MSc thesis",$G$14:G32))),IF(B33="Supervision of secondary-school research project (SOČ)",MIN(D33,MAX(0,15-SUMIF($B$14:B32,"Supervision of secondary-school research project (SOČ)",$G$14:G32))),IF(B33="Review of BSc thesis",MIN(D33,8),D33))))))</f>
        <v>0</v>
      </c>
      <c r="H33" s="19">
        <f t="shared" si="0"/>
        <v>200</v>
      </c>
      <c r="I33" s="19">
        <f t="shared" si="1"/>
        <v>0</v>
      </c>
    </row>
    <row r="34" spans="1:9" ht="15">
      <c r="A34" s="11">
        <v>20</v>
      </c>
      <c r="B34" s="12"/>
      <c r="C34" s="12"/>
      <c r="D34" s="13"/>
      <c r="E34" s="13"/>
      <c r="F34" s="13"/>
      <c r="G34" s="7">
        <f>IF(B34="",0,IF(F34&lt;&gt;"",F34,IF(B34="Course teaching",D34+MIN(E34,D34*0.5),IF(B34="Supervision of BSc/MSc thesis",MIN(D34,MAX(0,21-SUMIF($B$14:B33,"Supervision of BSc/MSc thesis",$G$14:G33))),IF(B34="Supervision of secondary-school research project (SOČ)",MIN(D34,MAX(0,15-SUMIF($B$14:B33,"Supervision of secondary-school research project (SOČ)",$G$14:G33))),IF(B34="Review of BSc thesis",MIN(D34,8),D34))))))</f>
        <v>0</v>
      </c>
      <c r="H34" s="19">
        <f t="shared" si="0"/>
        <v>200</v>
      </c>
      <c r="I34" s="19">
        <f t="shared" si="1"/>
        <v>0</v>
      </c>
    </row>
    <row r="35" spans="1:9" ht="15">
      <c r="A35" s="27" t="s">
        <v>21</v>
      </c>
      <c r="B35" s="27"/>
      <c r="C35" s="27"/>
      <c r="D35" s="27"/>
      <c r="E35" s="27"/>
      <c r="F35" s="27"/>
      <c r="G35" s="14">
        <f>SUM(G15:G34)</f>
        <v>0</v>
      </c>
      <c r="H35" s="20">
        <v>200</v>
      </c>
      <c r="I35" s="20">
        <f>SUM(I15:I34)</f>
        <v>0</v>
      </c>
    </row>
  </sheetData>
  <mergeCells count="10">
    <mergeCell ref="A6:C6"/>
    <mergeCell ref="E6:F6"/>
    <mergeCell ref="H6:I6"/>
    <mergeCell ref="A12:I12"/>
    <mergeCell ref="A35:F35"/>
    <mergeCell ref="A1:I1"/>
    <mergeCell ref="B3:D3"/>
    <mergeCell ref="F3:G3"/>
    <mergeCell ref="B4:D4"/>
    <mergeCell ref="F4:G4"/>
  </mergeCells>
  <dataValidations count="3">
    <dataValidation type="whole" sqref="I3" xr:uid="{00000000-0002-0000-0000-000000000000}">
      <formula1>1</formula1>
      <formula2>20</formula2>
    </dataValidation>
    <dataValidation type="list" sqref="B9" xr:uid="{00000000-0002-0000-0000-000001000000}">
      <formula1>"No,Yes"</formula1>
    </dataValidation>
    <dataValidation type="list" sqref="B15:B34" xr:uid="{00000000-0002-0000-0000-000002000000}">
      <formula1>"Course teaching,Supervision of BSc/MSc thesis,Supervision of secondary-school research project (SOČ),Review of BSc thesis,Review of MSc thesis,Other teaching activity"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showGridLines="0" workbookViewId="0"/>
  </sheetViews>
  <sheetFormatPr defaultColWidth="8.875" defaultRowHeight="14.25"/>
  <cols>
    <col min="1" max="1" width="27" customWidth="1"/>
    <col min="2" max="2" width="72" customWidth="1"/>
  </cols>
  <sheetData>
    <row r="1" spans="1:6" ht="19.5">
      <c r="A1" s="28" t="s">
        <v>31</v>
      </c>
      <c r="B1" s="28"/>
      <c r="C1" s="28"/>
      <c r="D1" s="28"/>
      <c r="E1" s="28"/>
      <c r="F1" s="28"/>
    </row>
    <row r="2" spans="1:6" ht="15">
      <c r="A2" s="1"/>
      <c r="B2" s="1"/>
    </row>
    <row r="3" spans="1:6" ht="15">
      <c r="A3" s="16" t="s">
        <v>32</v>
      </c>
      <c r="B3" s="16" t="s">
        <v>33</v>
      </c>
    </row>
    <row r="4" spans="1:6" ht="15">
      <c r="A4" s="17" t="s">
        <v>18</v>
      </c>
      <c r="B4" s="12" t="s">
        <v>34</v>
      </c>
    </row>
    <row r="5" spans="1:6" ht="15">
      <c r="A5" s="17" t="s">
        <v>35</v>
      </c>
      <c r="B5" s="12" t="s">
        <v>36</v>
      </c>
    </row>
    <row r="6" spans="1:6" ht="15">
      <c r="A6" s="17" t="s">
        <v>37</v>
      </c>
      <c r="B6" s="12" t="s">
        <v>38</v>
      </c>
    </row>
    <row r="7" spans="1:6" ht="27">
      <c r="A7" s="17" t="s">
        <v>39</v>
      </c>
      <c r="B7" s="12" t="s">
        <v>40</v>
      </c>
    </row>
    <row r="8" spans="1:6" ht="15">
      <c r="A8" s="17" t="s">
        <v>41</v>
      </c>
      <c r="B8" s="12" t="s">
        <v>42</v>
      </c>
    </row>
    <row r="9" spans="1:6" ht="15">
      <c r="A9" s="17" t="s">
        <v>43</v>
      </c>
      <c r="B9" s="12" t="s">
        <v>44</v>
      </c>
    </row>
    <row r="10" spans="1:6" ht="15">
      <c r="A10" s="17" t="s">
        <v>45</v>
      </c>
      <c r="B10" s="12" t="s">
        <v>44</v>
      </c>
    </row>
    <row r="11" spans="1:6" ht="15">
      <c r="A11" s="1"/>
      <c r="B11" s="1"/>
    </row>
    <row r="12" spans="1:6" ht="15">
      <c r="A12" s="16" t="s">
        <v>46</v>
      </c>
      <c r="B12" s="16" t="s">
        <v>47</v>
      </c>
    </row>
    <row r="13" spans="1:6" ht="15">
      <c r="A13" s="17" t="s">
        <v>48</v>
      </c>
      <c r="B13" s="12" t="s">
        <v>49</v>
      </c>
    </row>
    <row r="14" spans="1:6" ht="27">
      <c r="A14" s="17" t="s">
        <v>50</v>
      </c>
      <c r="B14" s="12" t="s">
        <v>51</v>
      </c>
    </row>
    <row r="15" spans="1:6" ht="27">
      <c r="A15" s="17" t="s">
        <v>52</v>
      </c>
      <c r="B15" s="12" t="s">
        <v>53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Calculator</vt:lpstr>
      <vt:lpstr>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Vácha František prof. RNDr. Ph.D.</cp:lastModifiedBy>
  <dcterms:modified xsi:type="dcterms:W3CDTF">2026-08-28T14:06:43Z</dcterms:modified>
</cp:coreProperties>
</file>